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40" yWindow="0" windowWidth="25600" windowHeight="16060" tabRatio="500"/>
  </bookViews>
  <sheets>
    <sheet name="Blatt1" sheetId="1" r:id="rId1"/>
  </sheets>
  <definedNames>
    <definedName name="_xlnm.Print_Area" localSheetId="0">Blatt1!$A$1:$I$38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12" i="1"/>
  <c r="F33" i="1"/>
</calcChain>
</file>

<file path=xl/sharedStrings.xml><?xml version="1.0" encoding="utf-8"?>
<sst xmlns="http://schemas.openxmlformats.org/spreadsheetml/2006/main" count="99" uniqueCount="89">
  <si>
    <t>Kostenart</t>
  </si>
  <si>
    <t>Menge</t>
  </si>
  <si>
    <t>Faktor</t>
  </si>
  <si>
    <t>Summe</t>
  </si>
  <si>
    <t>Landkauf</t>
  </si>
  <si>
    <t>Planungsbüro</t>
  </si>
  <si>
    <t>Probebohrungen</t>
  </si>
  <si>
    <t>Summe / Stand</t>
  </si>
  <si>
    <t>Angebot</t>
  </si>
  <si>
    <t>Ing. Goebel</t>
  </si>
  <si>
    <t>Stromanschluss</t>
  </si>
  <si>
    <t>Wasseranschluss</t>
  </si>
  <si>
    <t>Abfindungen</t>
  </si>
  <si>
    <t xml:space="preserve">Ing. Goebel </t>
  </si>
  <si>
    <t>Bemerkungen</t>
  </si>
  <si>
    <t>N.N.</t>
  </si>
  <si>
    <t>vorh.</t>
  </si>
  <si>
    <t>z.T.</t>
  </si>
  <si>
    <t>20 kV Mittelsp.</t>
  </si>
  <si>
    <t>Planungsbüros</t>
  </si>
  <si>
    <t>diverse</t>
  </si>
  <si>
    <t>Bewetterung</t>
  </si>
  <si>
    <t>Genehmigungs-Geb.</t>
  </si>
  <si>
    <t>Aufsichtsbehörden</t>
  </si>
  <si>
    <t>redliche Kompensation</t>
  </si>
  <si>
    <t>Unvorhersehbares</t>
  </si>
  <si>
    <t>Fa. Herrenknecht</t>
  </si>
  <si>
    <t>20.000 Stk.</t>
  </si>
  <si>
    <t>Prof. Dr. M. Reich</t>
  </si>
  <si>
    <t>vorh</t>
  </si>
  <si>
    <t>2 redundante Systeme</t>
  </si>
  <si>
    <t>6 Monate / 2016</t>
  </si>
  <si>
    <t>1 Stück</t>
  </si>
  <si>
    <t>1.750 SFr./m</t>
  </si>
  <si>
    <t>http://www.ing-goebel.de/dbhd-ch-international/</t>
  </si>
  <si>
    <t>Kalkulation DBHD 1.0 / ENDLAGER Glarner Alpen Deep Big Hole Disposal</t>
  </si>
  <si>
    <t>Brunnen / Schweiz / Stand 29. Februar 2016 / Ing. V. Goebel / Version 0.1.0</t>
  </si>
  <si>
    <t>Einlagerungs-Teufen : von -1.420 Meter bis -2.120 Meter (Option + 700 m.)</t>
  </si>
  <si>
    <t>Podestplatz</t>
  </si>
  <si>
    <t>Kernbohrung -2.920 m</t>
  </si>
  <si>
    <t>0,5 km2</t>
  </si>
  <si>
    <t>Beton-Platz rückbaubar</t>
  </si>
  <si>
    <t>0,125 km2</t>
  </si>
  <si>
    <t>50 ha / 2 Gemeinden</t>
  </si>
  <si>
    <t>Erschliessungs-Strasse</t>
  </si>
  <si>
    <t>8 km</t>
  </si>
  <si>
    <t>neu, 10 m breit, 60 T.</t>
  </si>
  <si>
    <t>10 bar / DN 100</t>
  </si>
  <si>
    <t>Schachtbohrmasch.</t>
  </si>
  <si>
    <t>Durchmesser 12 Meter</t>
  </si>
  <si>
    <t>Schachtvortrieb</t>
  </si>
  <si>
    <t>6.360 m.</t>
  </si>
  <si>
    <t>konserv. Schätzwert</t>
  </si>
  <si>
    <t>Schachtausbau</t>
  </si>
  <si>
    <t>Abraum Förderung</t>
  </si>
  <si>
    <t>Zulieferer Fa. H.</t>
  </si>
  <si>
    <t>2.120 m.</t>
  </si>
  <si>
    <t>12.000 SFr/m</t>
  </si>
  <si>
    <t>Zng. o.</t>
  </si>
  <si>
    <t>Winden-Gebäude</t>
  </si>
  <si>
    <t>SFr. 30.000.000</t>
  </si>
  <si>
    <t>Spezial-Anfertigung</t>
  </si>
  <si>
    <t>Rigs und Seile</t>
  </si>
  <si>
    <t>3 Sets</t>
  </si>
  <si>
    <t>Beton für Pellets</t>
  </si>
  <si>
    <t>6.810 m3</t>
  </si>
  <si>
    <t>350 SFr./m3</t>
  </si>
  <si>
    <t>129 Pellets C90/105</t>
  </si>
  <si>
    <t>3 Bohrungen á 43 Pellets</t>
  </si>
  <si>
    <t>Ingenieure, Fachplaner</t>
  </si>
  <si>
    <t>Sägen und Brechen</t>
  </si>
  <si>
    <t>3x 217.000 m3</t>
  </si>
  <si>
    <t>570 SFr./m3</t>
  </si>
  <si>
    <t>Weiten auf D=23,2 Meter</t>
  </si>
  <si>
    <t>Fatzer Seile / 3 Rigs</t>
  </si>
  <si>
    <t>Verfüllungen</t>
  </si>
  <si>
    <t>Verschlüsse</t>
  </si>
  <si>
    <t>3 x 160.500 m3</t>
  </si>
  <si>
    <t>450 SFr./m3</t>
  </si>
  <si>
    <t xml:space="preserve">Rückbau </t>
  </si>
  <si>
    <t>Podestplatz, Rig, W-H</t>
  </si>
  <si>
    <t>nur 3 Kreuze bleiben übrig</t>
  </si>
  <si>
    <t>Basis : Vor-Entwurfs Zeichnungen DBHD 1.0 der Ersten Planung 2016</t>
  </si>
  <si>
    <t>Sumvitg, Disentis, Graubü.</t>
  </si>
  <si>
    <t>geteilt durch 3</t>
  </si>
  <si>
    <t>38.000 SFr./m</t>
  </si>
  <si>
    <t>2,7 Mrd. SFr.</t>
  </si>
  <si>
    <t>Kapazität : ca. 1.160 Stück Castoren in Beton Pellets Vergossen</t>
  </si>
  <si>
    <t>27. Feb.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</si>
</sst>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\ &quot;€&quot;"/>
    <numFmt numFmtId="165" formatCode="[$SFr.-807]\ #,##0.00;[Red][$SFr.-807]\ #,##0.00"/>
    <numFmt numFmtId="166" formatCode="[$SFr.-807]\ #,##0"/>
    <numFmt numFmtId="167" formatCode="[$SFr.-807]\ 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20"/>
      <name val="Calibri"/>
      <scheme val="minor"/>
    </font>
    <font>
      <b/>
      <sz val="12"/>
      <name val="Calibri"/>
      <scheme val="minor"/>
    </font>
    <font>
      <b/>
      <sz val="18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right"/>
    </xf>
    <xf numFmtId="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6" fillId="0" borderId="1" xfId="2" applyFont="1" applyAlignment="1">
      <alignment horizontal="center"/>
    </xf>
    <xf numFmtId="49" fontId="6" fillId="0" borderId="1" xfId="2" applyNumberFormat="1" applyFont="1" applyAlignment="1">
      <alignment horizontal="center"/>
    </xf>
    <xf numFmtId="17" fontId="6" fillId="0" borderId="1" xfId="2" applyNumberFormat="1" applyFont="1" applyAlignment="1">
      <alignment horizontal="center"/>
    </xf>
    <xf numFmtId="164" fontId="6" fillId="0" borderId="1" xfId="2" applyNumberFormat="1" applyFont="1" applyAlignment="1">
      <alignment horizontal="right"/>
    </xf>
    <xf numFmtId="166" fontId="6" fillId="0" borderId="1" xfId="2" applyNumberFormat="1" applyFont="1" applyAlignment="1">
      <alignment horizontal="right"/>
    </xf>
    <xf numFmtId="164" fontId="6" fillId="0" borderId="1" xfId="2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7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Ergebnis" xfId="2" builtinId="25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654051</xdr:colOff>
      <xdr:row>34</xdr:row>
      <xdr:rowOff>44450</xdr:rowOff>
    </xdr:from>
    <xdr:to>
      <xdr:col>6</xdr:col>
      <xdr:colOff>1416051</xdr:colOff>
      <xdr:row>35</xdr:row>
      <xdr:rowOff>63500</xdr:rowOff>
    </xdr:to>
    <xdr:pic>
      <xdr:nvPicPr>
        <xdr:cNvPr id="2" name="Bild 1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0118" y="6529917"/>
          <a:ext cx="76200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425451</xdr:colOff>
      <xdr:row>2</xdr:row>
      <xdr:rowOff>86783</xdr:rowOff>
    </xdr:from>
    <xdr:to>
      <xdr:col>1</xdr:col>
      <xdr:colOff>1187451</xdr:colOff>
      <xdr:row>2</xdr:row>
      <xdr:rowOff>334433</xdr:rowOff>
    </xdr:to>
    <xdr:pic>
      <xdr:nvPicPr>
        <xdr:cNvPr id="4" name="Bild 3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1" y="476250"/>
          <a:ext cx="76200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L36"/>
  <sheetViews>
    <sheetView tabSelected="1" topLeftCell="A18" zoomScale="150" zoomScaleNormal="150" zoomScalePageLayoutView="150" workbookViewId="0">
      <selection activeCell="D37" sqref="D37"/>
    </sheetView>
  </sheetViews>
  <sheetFormatPr baseColWidth="10" defaultRowHeight="15" x14ac:dyDescent="0"/>
  <cols>
    <col min="1" max="1" width="4" style="2" customWidth="1"/>
    <col min="2" max="2" width="20.83203125" style="2" customWidth="1"/>
    <col min="3" max="3" width="19" style="2" customWidth="1"/>
    <col min="4" max="4" width="18" style="2" customWidth="1"/>
    <col min="5" max="5" width="18.5" style="2" customWidth="1"/>
    <col min="6" max="6" width="21.1640625" style="2" customWidth="1"/>
    <col min="7" max="7" width="23.33203125" style="2" customWidth="1"/>
    <col min="8" max="8" width="9.5" style="2" customWidth="1"/>
    <col min="9" max="9" width="2.5" style="2" customWidth="1"/>
    <col min="10" max="16384" width="10.83203125" style="2"/>
  </cols>
  <sheetData>
    <row r="3" spans="2:12" ht="34" customHeight="1">
      <c r="B3" s="22" t="s">
        <v>35</v>
      </c>
      <c r="C3" s="23"/>
      <c r="D3" s="23"/>
      <c r="E3" s="23"/>
      <c r="F3" s="23"/>
      <c r="G3" s="23"/>
      <c r="H3" s="23"/>
      <c r="I3" s="1"/>
      <c r="J3" s="1"/>
      <c r="K3" s="1"/>
      <c r="L3" s="1"/>
    </row>
    <row r="4" spans="2:12">
      <c r="B4" s="24" t="s">
        <v>36</v>
      </c>
      <c r="C4" s="24"/>
      <c r="D4" s="24"/>
      <c r="E4" s="24"/>
      <c r="F4" s="24"/>
      <c r="G4" s="24"/>
      <c r="H4" s="24"/>
    </row>
    <row r="5" spans="2:12">
      <c r="B5" s="25" t="s">
        <v>87</v>
      </c>
      <c r="C5" s="25"/>
      <c r="D5" s="25"/>
      <c r="E5" s="25"/>
      <c r="F5" s="25"/>
      <c r="G5" s="25"/>
      <c r="H5" s="25"/>
    </row>
    <row r="6" spans="2:12">
      <c r="B6" s="25" t="s">
        <v>37</v>
      </c>
      <c r="C6" s="25"/>
      <c r="D6" s="25"/>
      <c r="E6" s="25"/>
      <c r="F6" s="25"/>
      <c r="G6" s="25"/>
      <c r="H6" s="25"/>
    </row>
    <row r="7" spans="2:12">
      <c r="B7" s="24" t="s">
        <v>82</v>
      </c>
      <c r="C7" s="24"/>
      <c r="D7" s="24"/>
      <c r="E7" s="24"/>
      <c r="F7" s="24"/>
      <c r="G7" s="24"/>
      <c r="H7" s="24"/>
    </row>
    <row r="9" spans="2:12">
      <c r="B9" s="3" t="s">
        <v>0</v>
      </c>
      <c r="C9" s="3" t="s">
        <v>1</v>
      </c>
      <c r="D9" s="3" t="s">
        <v>8</v>
      </c>
      <c r="E9" s="4" t="s">
        <v>2</v>
      </c>
      <c r="F9" s="4" t="s">
        <v>3</v>
      </c>
      <c r="G9" s="3" t="s">
        <v>14</v>
      </c>
      <c r="H9" s="3" t="s">
        <v>58</v>
      </c>
    </row>
    <row r="10" spans="2:12">
      <c r="H10" s="2" t="s">
        <v>8</v>
      </c>
    </row>
    <row r="11" spans="2:12">
      <c r="B11" s="2" t="s">
        <v>5</v>
      </c>
      <c r="C11" s="2" t="s">
        <v>31</v>
      </c>
      <c r="D11" s="2" t="s">
        <v>9</v>
      </c>
      <c r="E11" s="5">
        <v>128000</v>
      </c>
      <c r="F11" s="6">
        <v>217000</v>
      </c>
      <c r="G11" s="7"/>
      <c r="H11" s="7"/>
    </row>
    <row r="12" spans="2:12">
      <c r="B12" s="2" t="s">
        <v>6</v>
      </c>
      <c r="C12" s="2" t="s">
        <v>32</v>
      </c>
      <c r="D12" s="2" t="s">
        <v>28</v>
      </c>
      <c r="E12" s="6">
        <v>5500000</v>
      </c>
      <c r="F12" s="6">
        <f>E12</f>
        <v>5500000</v>
      </c>
      <c r="G12" s="7" t="s">
        <v>39</v>
      </c>
      <c r="H12" s="7" t="s">
        <v>15</v>
      </c>
    </row>
    <row r="13" spans="2:12">
      <c r="B13" s="2" t="s">
        <v>4</v>
      </c>
      <c r="C13" s="2" t="s">
        <v>40</v>
      </c>
      <c r="E13" s="6"/>
      <c r="F13" s="6">
        <v>50000000</v>
      </c>
      <c r="G13" s="7" t="s">
        <v>43</v>
      </c>
      <c r="H13" s="7" t="s">
        <v>16</v>
      </c>
    </row>
    <row r="14" spans="2:12">
      <c r="B14" s="2" t="s">
        <v>38</v>
      </c>
      <c r="C14" s="2" t="s">
        <v>42</v>
      </c>
      <c r="E14" s="6"/>
      <c r="F14" s="6">
        <v>1500000</v>
      </c>
      <c r="G14" s="7" t="s">
        <v>41</v>
      </c>
      <c r="H14" s="7" t="s">
        <v>16</v>
      </c>
    </row>
    <row r="15" spans="2:12">
      <c r="B15" s="2" t="s">
        <v>44</v>
      </c>
      <c r="C15" s="2" t="s">
        <v>45</v>
      </c>
      <c r="E15" s="6"/>
      <c r="F15" s="6">
        <v>7000000</v>
      </c>
      <c r="G15" s="7" t="s">
        <v>46</v>
      </c>
      <c r="H15" s="7"/>
    </row>
    <row r="16" spans="2:12">
      <c r="B16" s="2" t="s">
        <v>10</v>
      </c>
      <c r="C16" s="2">
        <v>1</v>
      </c>
      <c r="E16" s="6"/>
      <c r="F16" s="6">
        <v>5000000</v>
      </c>
      <c r="G16" s="7" t="s">
        <v>18</v>
      </c>
      <c r="H16" s="7"/>
    </row>
    <row r="17" spans="2:8">
      <c r="B17" s="2" t="s">
        <v>11</v>
      </c>
      <c r="C17" s="2">
        <v>1</v>
      </c>
      <c r="E17" s="6"/>
      <c r="F17" s="6">
        <v>3000000</v>
      </c>
      <c r="G17" s="7" t="s">
        <v>47</v>
      </c>
      <c r="H17" s="7"/>
    </row>
    <row r="18" spans="2:8">
      <c r="B18" s="2" t="s">
        <v>48</v>
      </c>
      <c r="C18" s="2" t="s">
        <v>32</v>
      </c>
      <c r="D18" s="2" t="s">
        <v>26</v>
      </c>
      <c r="E18" s="6">
        <v>50000000</v>
      </c>
      <c r="F18" s="6">
        <v>50000000</v>
      </c>
      <c r="G18" s="7" t="s">
        <v>49</v>
      </c>
      <c r="H18" s="7" t="s">
        <v>29</v>
      </c>
    </row>
    <row r="19" spans="2:8">
      <c r="B19" s="2" t="s">
        <v>50</v>
      </c>
      <c r="C19" s="2" t="s">
        <v>51</v>
      </c>
      <c r="D19" s="2" t="s">
        <v>26</v>
      </c>
      <c r="E19" s="8" t="s">
        <v>85</v>
      </c>
      <c r="F19" s="6">
        <v>241680000</v>
      </c>
      <c r="G19" s="7" t="s">
        <v>52</v>
      </c>
      <c r="H19" s="7"/>
    </row>
    <row r="20" spans="2:8">
      <c r="B20" s="2" t="s">
        <v>53</v>
      </c>
      <c r="C20" s="2" t="s">
        <v>56</v>
      </c>
      <c r="D20" s="2" t="s">
        <v>55</v>
      </c>
      <c r="E20" s="8" t="s">
        <v>57</v>
      </c>
      <c r="F20" s="6">
        <v>25440000</v>
      </c>
      <c r="G20" s="7" t="s">
        <v>54</v>
      </c>
      <c r="H20" s="7"/>
    </row>
    <row r="21" spans="2:8">
      <c r="B21" s="2" t="s">
        <v>21</v>
      </c>
      <c r="C21" s="2" t="s">
        <v>51</v>
      </c>
      <c r="E21" s="8" t="s">
        <v>33</v>
      </c>
      <c r="F21" s="6">
        <v>11130000</v>
      </c>
      <c r="G21" s="7" t="s">
        <v>30</v>
      </c>
      <c r="H21" s="7" t="s">
        <v>15</v>
      </c>
    </row>
    <row r="22" spans="2:8">
      <c r="B22" s="2" t="s">
        <v>59</v>
      </c>
      <c r="C22" s="2">
        <v>1</v>
      </c>
      <c r="E22" s="8"/>
      <c r="F22" s="6" t="s">
        <v>60</v>
      </c>
      <c r="G22" s="7" t="s">
        <v>61</v>
      </c>
      <c r="H22" s="7" t="s">
        <v>16</v>
      </c>
    </row>
    <row r="23" spans="2:8">
      <c r="B23" s="2" t="s">
        <v>62</v>
      </c>
      <c r="C23" s="2" t="s">
        <v>63</v>
      </c>
      <c r="E23" s="6">
        <v>40000000</v>
      </c>
      <c r="F23" s="6">
        <v>120000000</v>
      </c>
      <c r="G23" s="7" t="s">
        <v>74</v>
      </c>
      <c r="H23" s="7" t="s">
        <v>17</v>
      </c>
    </row>
    <row r="24" spans="2:8">
      <c r="B24" s="2" t="s">
        <v>70</v>
      </c>
      <c r="C24" s="2" t="s">
        <v>71</v>
      </c>
      <c r="E24" s="8" t="s">
        <v>72</v>
      </c>
      <c r="F24" s="6">
        <v>371070000</v>
      </c>
      <c r="G24" s="7" t="s">
        <v>73</v>
      </c>
      <c r="H24" s="7"/>
    </row>
    <row r="25" spans="2:8">
      <c r="B25" s="2" t="s">
        <v>64</v>
      </c>
      <c r="C25" s="2" t="s">
        <v>65</v>
      </c>
      <c r="D25" s="2" t="s">
        <v>67</v>
      </c>
      <c r="E25" s="8" t="s">
        <v>66</v>
      </c>
      <c r="F25" s="6">
        <v>307471500</v>
      </c>
      <c r="G25" s="7" t="s">
        <v>68</v>
      </c>
      <c r="H25" s="7"/>
    </row>
    <row r="26" spans="2:8">
      <c r="B26" s="2" t="s">
        <v>19</v>
      </c>
      <c r="C26" s="2" t="s">
        <v>20</v>
      </c>
      <c r="E26" s="9"/>
      <c r="F26" s="6">
        <v>60000000</v>
      </c>
      <c r="G26" s="7" t="s">
        <v>69</v>
      </c>
      <c r="H26" s="7"/>
    </row>
    <row r="27" spans="2:8">
      <c r="B27" s="2" t="s">
        <v>22</v>
      </c>
      <c r="C27" s="2" t="s">
        <v>20</v>
      </c>
      <c r="E27" s="9"/>
      <c r="F27" s="6">
        <v>25000000</v>
      </c>
      <c r="G27" s="7" t="s">
        <v>23</v>
      </c>
      <c r="H27" s="7"/>
    </row>
    <row r="28" spans="2:8">
      <c r="B28" s="2" t="s">
        <v>12</v>
      </c>
      <c r="C28" s="10" t="s">
        <v>27</v>
      </c>
      <c r="D28" s="2" t="s">
        <v>13</v>
      </c>
      <c r="E28" s="6">
        <v>30000</v>
      </c>
      <c r="F28" s="6">
        <v>600000000</v>
      </c>
      <c r="G28" s="7" t="s">
        <v>24</v>
      </c>
      <c r="H28" s="7"/>
    </row>
    <row r="29" spans="2:8">
      <c r="C29" s="10" t="s">
        <v>84</v>
      </c>
      <c r="E29" s="6"/>
      <c r="F29" s="6"/>
      <c r="G29" s="7" t="s">
        <v>83</v>
      </c>
      <c r="H29" s="7"/>
    </row>
    <row r="30" spans="2:8">
      <c r="B30" s="2" t="s">
        <v>75</v>
      </c>
      <c r="C30" s="2" t="s">
        <v>77</v>
      </c>
      <c r="E30" s="11" t="s">
        <v>78</v>
      </c>
      <c r="F30" s="6">
        <v>216675000</v>
      </c>
      <c r="G30" s="7" t="s">
        <v>76</v>
      </c>
      <c r="H30" s="7" t="s">
        <v>16</v>
      </c>
    </row>
    <row r="31" spans="2:8">
      <c r="B31" s="2" t="s">
        <v>79</v>
      </c>
      <c r="C31" s="2" t="s">
        <v>80</v>
      </c>
      <c r="E31" s="11"/>
      <c r="F31" s="6">
        <v>10000000</v>
      </c>
      <c r="G31" s="7" t="s">
        <v>81</v>
      </c>
      <c r="H31" s="7" t="s">
        <v>16</v>
      </c>
    </row>
    <row r="32" spans="2:8">
      <c r="B32" s="2" t="s">
        <v>25</v>
      </c>
      <c r="C32" s="12">
        <v>0.25</v>
      </c>
      <c r="E32" s="13"/>
      <c r="F32" s="6">
        <f>SUM(F11:F31)*25/100</f>
        <v>527670875</v>
      </c>
      <c r="G32" s="7"/>
      <c r="H32" s="7"/>
    </row>
    <row r="33" spans="2:8" ht="16" thickBot="1">
      <c r="B33" s="14" t="s">
        <v>7</v>
      </c>
      <c r="C33" s="15" t="s">
        <v>88</v>
      </c>
      <c r="D33" s="16"/>
      <c r="E33" s="17"/>
      <c r="F33" s="18">
        <f>SUM(F11:F32)</f>
        <v>2638354375</v>
      </c>
      <c r="G33" s="19"/>
      <c r="H33" s="19"/>
    </row>
    <row r="34" spans="2:8" ht="16" thickTop="1">
      <c r="E34" s="7"/>
      <c r="F34" s="7"/>
      <c r="G34" s="7"/>
      <c r="H34" s="7"/>
    </row>
    <row r="35" spans="2:8" ht="18">
      <c r="B35" s="24" t="s">
        <v>34</v>
      </c>
      <c r="C35" s="24"/>
      <c r="D35" s="24"/>
      <c r="E35" s="7"/>
      <c r="F35" s="20" t="s">
        <v>86</v>
      </c>
      <c r="G35" s="21"/>
      <c r="H35" s="21"/>
    </row>
    <row r="36" spans="2:8">
      <c r="G36" s="21"/>
      <c r="H36" s="21"/>
    </row>
  </sheetData>
  <mergeCells count="7">
    <mergeCell ref="G35:H36"/>
    <mergeCell ref="B3:H3"/>
    <mergeCell ref="B4:H4"/>
    <mergeCell ref="B5:H5"/>
    <mergeCell ref="B6:H6"/>
    <mergeCell ref="B7:H7"/>
    <mergeCell ref="B35:D35"/>
  </mergeCells>
  <phoneticPr fontId="3" type="noConversion"/>
  <printOptions horizontalCentered="1" verticalCentered="1" headings="1" gridLines="1"/>
  <pageMargins left="0.75000000000000011" right="0.75000000000000011" top="1" bottom="1" header="0.5" footer="0.5"/>
  <pageSetup paperSize="9" scale="74" orientation="landscape" horizontalDpi="4294967292" verticalDpi="4294967292"/>
  <headerFooter>
    <oddFooter>&amp;C&amp;"Calibri,Standard"&amp;K000000&amp;F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J. C.</cp:lastModifiedBy>
  <cp:lastPrinted>2016-02-27T14:38:47Z</cp:lastPrinted>
  <dcterms:created xsi:type="dcterms:W3CDTF">2015-09-23T07:54:29Z</dcterms:created>
  <dcterms:modified xsi:type="dcterms:W3CDTF">2016-02-27T14:38:50Z</dcterms:modified>
</cp:coreProperties>
</file>