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"/>
    </mc:Choice>
  </mc:AlternateContent>
  <xr:revisionPtr revIDLastSave="0" documentId="13_ncr:1_{2AB6DBCE-AF09-429C-9EB1-C9A094981DBC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1" l="1"/>
  <c r="F40" i="1"/>
</calcChain>
</file>

<file path=xl/sharedStrings.xml><?xml version="1.0" encoding="utf-8"?>
<sst xmlns="http://schemas.openxmlformats.org/spreadsheetml/2006/main" count="170" uniqueCount="134">
  <si>
    <t>Kostenart</t>
  </si>
  <si>
    <t>Menge</t>
  </si>
  <si>
    <t>Faktor</t>
  </si>
  <si>
    <t>Summe</t>
  </si>
  <si>
    <t>Planungsbüro</t>
  </si>
  <si>
    <t>Summe Stand</t>
  </si>
  <si>
    <t>Angebot</t>
  </si>
  <si>
    <t>Ing. Goebel</t>
  </si>
  <si>
    <t>Neu / ertüchigen</t>
  </si>
  <si>
    <t>Bemerkung</t>
  </si>
  <si>
    <t>Zng.</t>
  </si>
  <si>
    <t>N.N.</t>
  </si>
  <si>
    <t>vorh.</t>
  </si>
  <si>
    <t>Stromanschluss</t>
  </si>
  <si>
    <t>Wasseranschluss</t>
  </si>
  <si>
    <t>z.T.</t>
  </si>
  <si>
    <t>Bohrplatzplatten</t>
  </si>
  <si>
    <t>Unvorhersehbares</t>
  </si>
  <si>
    <t>Planungsbüros</t>
  </si>
  <si>
    <t>diverse</t>
  </si>
  <si>
    <t>Genehmigungsgeb.</t>
  </si>
  <si>
    <t>Gebühren</t>
  </si>
  <si>
    <t>Bohrungs-Ausbau</t>
  </si>
  <si>
    <t>Windenhäuser</t>
  </si>
  <si>
    <t>mit Umlenkrolle</t>
  </si>
  <si>
    <t>Bohrungen D=12 m</t>
  </si>
  <si>
    <t>600 €/m3</t>
  </si>
  <si>
    <t>Stahlfaserarmiert</t>
  </si>
  <si>
    <t>Spritzb. B-Wand</t>
  </si>
  <si>
    <t>Belüft.-Anlagen</t>
  </si>
  <si>
    <t>Trommel D=14 m</t>
  </si>
  <si>
    <t>http://www.ing-goebel.de</t>
  </si>
  <si>
    <t>1 Stück</t>
  </si>
  <si>
    <t>Kerne bis -1.400 m</t>
  </si>
  <si>
    <t>Probebohrung</t>
  </si>
  <si>
    <t>16.500 m2</t>
  </si>
  <si>
    <t>Bauland</t>
  </si>
  <si>
    <t>im Eigentum</t>
  </si>
  <si>
    <t>3 km</t>
  </si>
  <si>
    <t>2 Stück</t>
  </si>
  <si>
    <t>Deilmann-Redpath</t>
  </si>
  <si>
    <t>Bohren und Wand</t>
  </si>
  <si>
    <t>2020-2021</t>
  </si>
  <si>
    <t>bauseits vorh.</t>
  </si>
  <si>
    <t>5 kV Mittelsp.</t>
  </si>
  <si>
    <t>10 bar DN 50</t>
  </si>
  <si>
    <t>790 m3</t>
  </si>
  <si>
    <t>1x</t>
  </si>
  <si>
    <t>Boden</t>
  </si>
  <si>
    <t>Heide, S-H</t>
  </si>
  <si>
    <t>Stahl-Seile</t>
  </si>
  <si>
    <t>Januar 2021</t>
  </si>
  <si>
    <t>Blech-Anoden</t>
  </si>
  <si>
    <t>Blech-Kathoden</t>
  </si>
  <si>
    <t>Mauer i. d. Mitte</t>
  </si>
  <si>
    <t>Rohre DN 120</t>
  </si>
  <si>
    <t>Rohre DN 200</t>
  </si>
  <si>
    <t>Isolierte Kabel</t>
  </si>
  <si>
    <t>Flansche</t>
  </si>
  <si>
    <t>Schieber</t>
  </si>
  <si>
    <t>ing-goebel.shop</t>
  </si>
  <si>
    <t>Daldrup etc.</t>
  </si>
  <si>
    <t>Raffinerie Heide</t>
  </si>
  <si>
    <t>Strassen</t>
  </si>
  <si>
    <t>lokale Untern.</t>
  </si>
  <si>
    <t>Work-Over Rig</t>
  </si>
  <si>
    <t>Kaltluft 10° ganzj.</t>
  </si>
  <si>
    <t>Pauschal</t>
  </si>
  <si>
    <t>im Pausch. A.</t>
  </si>
  <si>
    <t>1.000 €/m3</t>
  </si>
  <si>
    <t>offenes Schacht-Innen-Volumen</t>
  </si>
  <si>
    <t xml:space="preserve"> Stand 06. Januar 2021 / Dipl.-Ing. Volker Goebel / Architekt CH / Industrie-Planer</t>
  </si>
  <si>
    <t>14 Männer</t>
  </si>
  <si>
    <t>Stahl-Guss</t>
  </si>
  <si>
    <t>Deckel D 12,6 m</t>
  </si>
  <si>
    <t>Basis Flansch 12,6</t>
  </si>
  <si>
    <t>Dicke 0,4 m B25</t>
  </si>
  <si>
    <t>Expl. Schutzwand</t>
  </si>
  <si>
    <t>32,2 m2 x 16 m</t>
  </si>
  <si>
    <t>515 m3</t>
  </si>
  <si>
    <t>Lieferzeit 1 Jahr</t>
  </si>
  <si>
    <t>B25 armiert</t>
  </si>
  <si>
    <t>0,114 m2 x 15,1 m</t>
  </si>
  <si>
    <t>Halter mit Dü&amp;S</t>
  </si>
  <si>
    <t>5 mm, montiert</t>
  </si>
  <si>
    <t>Montage A K R</t>
  </si>
  <si>
    <t>PN 16 bis PN 200</t>
  </si>
  <si>
    <t>PN 16 bar</t>
  </si>
  <si>
    <t>37,4 kg / Meter</t>
  </si>
  <si>
    <t>26,4 kg / Meter</t>
  </si>
  <si>
    <t>4 kg / Stück</t>
  </si>
  <si>
    <t>7 kg / Stück</t>
  </si>
  <si>
    <t>bis PN 200</t>
  </si>
  <si>
    <t>10 kg / Meter</t>
  </si>
  <si>
    <t>Kupfer, isoliert</t>
  </si>
  <si>
    <t>500 N/mm2</t>
  </si>
  <si>
    <r>
      <t xml:space="preserve">Anoden- </t>
    </r>
    <r>
      <rPr>
        <u/>
        <sz val="12"/>
        <color theme="1"/>
        <rFont val="Calibri"/>
        <family val="2"/>
        <scheme val="minor"/>
      </rPr>
      <t>und</t>
    </r>
    <r>
      <rPr>
        <sz val="12"/>
        <color theme="1"/>
        <rFont val="Calibri"/>
        <family val="2"/>
        <scheme val="minor"/>
      </rPr>
      <t xml:space="preserve"> Kathoden-Fläche</t>
    </r>
  </si>
  <si>
    <t>Angebots-Risiko</t>
  </si>
  <si>
    <t>Angebot Ing. Goebel</t>
  </si>
  <si>
    <t>Geologie ? Zeit ?</t>
  </si>
  <si>
    <t>netto / frei Heide</t>
  </si>
  <si>
    <t>Version 0.0.4</t>
  </si>
  <si>
    <t>Kalkulation: 1x Elektrolyse-Schacht 700 m.</t>
  </si>
  <si>
    <t>Innenraum-Kapazität : 63.529 m3 / XL Menge Wasserstoff-Sauerstoff</t>
  </si>
  <si>
    <t>Basis : Entwurfs-Planung 2020-2021 ArchiCAD - Bauzeit netto 1,0 J.</t>
  </si>
  <si>
    <t>Durchmesser aussen 12 Meter -  innen 11 Meter - Tiefe - 700 Meter (mid.)</t>
  </si>
  <si>
    <t>63.529 m3</t>
  </si>
  <si>
    <r>
      <t>Kalkulationen : 30 m. /</t>
    </r>
    <r>
      <rPr>
        <b/>
        <sz val="12"/>
        <color theme="1"/>
        <rFont val="Calibri"/>
        <family val="2"/>
        <scheme val="minor"/>
      </rPr>
      <t xml:space="preserve"> hier für 700 m.</t>
    </r>
    <r>
      <rPr>
        <sz val="12"/>
        <color theme="1"/>
        <rFont val="Calibri"/>
        <family val="2"/>
        <scheme val="minor"/>
      </rPr>
      <t xml:space="preserve"> / 1.100 m</t>
    </r>
  </si>
  <si>
    <t>über 1,5 Jahre</t>
  </si>
  <si>
    <t>9,45 m2 x 700 m</t>
  </si>
  <si>
    <t>6.615 m3</t>
  </si>
  <si>
    <t>D=20 mm 700 m</t>
  </si>
  <si>
    <t>700 m x 11 m</t>
  </si>
  <si>
    <t>488 Stück</t>
  </si>
  <si>
    <t>250 €/Stk.</t>
  </si>
  <si>
    <t>5.864 Stück</t>
  </si>
  <si>
    <t>13,5 t/Stk in 3 mm</t>
  </si>
  <si>
    <t>13,5 t./Stk in 3 mm</t>
  </si>
  <si>
    <t>20.833 €/Stk.</t>
  </si>
  <si>
    <t>4 Monate</t>
  </si>
  <si>
    <t>2.500 Meter</t>
  </si>
  <si>
    <t>93.500 kg</t>
  </si>
  <si>
    <t>15.300 Meter</t>
  </si>
  <si>
    <t>403.920 kg</t>
  </si>
  <si>
    <t>1.500 Stück</t>
  </si>
  <si>
    <t>630 Stück</t>
  </si>
  <si>
    <t>6.000 kg</t>
  </si>
  <si>
    <t>4.410 kg</t>
  </si>
  <si>
    <t>6.109 Meter</t>
  </si>
  <si>
    <t>61.090 kg</t>
  </si>
  <si>
    <t>173 Mio. EUR</t>
  </si>
  <si>
    <t>115.340 m2</t>
  </si>
  <si>
    <t>Version 4</t>
  </si>
  <si>
    <t>FEM, Elek., Statik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</si>
</sst>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Alignment="1">
      <alignment horizontal="center"/>
    </xf>
    <xf numFmtId="49" fontId="3" fillId="0" borderId="1" xfId="1" applyNumberFormat="1" applyAlignment="1">
      <alignment horizontal="center"/>
    </xf>
    <xf numFmtId="164" fontId="3" fillId="0" borderId="1" xfId="1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64" fontId="3" fillId="0" borderId="1" xfId="1" applyNumberForma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1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Besuchter Hyperlink" xfId="3" builtinId="9" hidden="1"/>
    <cellStyle name="Ergebnis" xfId="1" builtinId="25"/>
    <cellStyle name="Link" xfId="2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224202</xdr:colOff>
      <xdr:row>0</xdr:row>
      <xdr:rowOff>50946</xdr:rowOff>
    </xdr:from>
    <xdr:to>
      <xdr:col>1</xdr:col>
      <xdr:colOff>490829</xdr:colOff>
      <xdr:row>0</xdr:row>
      <xdr:rowOff>379018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/>
      </xdr:blipFill>
      <xdr:spPr>
        <a:xfrm>
          <a:off x="530363" y="50946"/>
          <a:ext cx="266627" cy="328072"/>
        </a:xfrm>
        <a:prstGeom prst="rect">
          <a:avLst/>
        </a:prstGeom>
      </xdr:spPr>
    </xdr:pic>
    <xdr:clientData/>
  </xdr:twoCellAnchor>
  <xdr:twoCellAnchor editAs="oneCell">
    <xdr:from>
      <xdr:col>6</xdr:col>
      <xdr:colOff>545458</xdr:colOff>
      <xdr:row>41</xdr:row>
      <xdr:rowOff>42538</xdr:rowOff>
    </xdr:from>
    <xdr:to>
      <xdr:col>6</xdr:col>
      <xdr:colOff>1030256</xdr:colOff>
      <xdr:row>43</xdr:row>
      <xdr:rowOff>170212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69"/>
        <a:stretch/>
      </xdr:blipFill>
      <xdr:spPr>
        <a:xfrm>
          <a:off x="6459705" y="8678214"/>
          <a:ext cx="484798" cy="56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="160" zoomScaleNormal="160" zoomScalePageLayoutView="200" workbookViewId="0">
      <selection activeCell="E20" sqref="E20"/>
    </sheetView>
  </sheetViews>
  <sheetFormatPr baseColWidth="10" defaultColWidth="10.875" defaultRowHeight="15.75" x14ac:dyDescent="0.25"/>
  <cols>
    <col min="1" max="1" width="4" style="1" customWidth="1"/>
    <col min="2" max="2" width="15.625" style="1" customWidth="1"/>
    <col min="3" max="3" width="15.125" style="1" customWidth="1"/>
    <col min="4" max="4" width="15" style="2" customWidth="1"/>
    <col min="5" max="5" width="11.875" style="1" customWidth="1"/>
    <col min="6" max="6" width="16" style="1" bestFit="1" customWidth="1"/>
    <col min="7" max="7" width="15.625" style="2" customWidth="1"/>
    <col min="8" max="8" width="4.875" style="2" customWidth="1"/>
    <col min="9" max="9" width="2.5" style="1" customWidth="1"/>
    <col min="10" max="16384" width="10.875" style="1"/>
  </cols>
  <sheetData>
    <row r="1" spans="2:12" ht="33.950000000000003" customHeight="1" x14ac:dyDescent="0.25">
      <c r="C1" s="42" t="s">
        <v>101</v>
      </c>
      <c r="D1" s="42"/>
      <c r="E1" s="41" t="s">
        <v>31</v>
      </c>
      <c r="F1" s="41"/>
      <c r="G1" s="41"/>
      <c r="H1" s="41"/>
      <c r="I1" s="41"/>
    </row>
    <row r="2" spans="2:12" ht="33.950000000000003" customHeight="1" x14ac:dyDescent="0.3">
      <c r="B2" s="44" t="s">
        <v>102</v>
      </c>
      <c r="C2" s="45"/>
      <c r="D2" s="45"/>
      <c r="E2" s="45"/>
      <c r="F2" s="45"/>
      <c r="G2" s="45"/>
      <c r="H2" s="45"/>
      <c r="I2" s="3"/>
      <c r="J2" s="3"/>
      <c r="K2" s="3"/>
      <c r="L2" s="3"/>
    </row>
    <row r="3" spans="2:12" x14ac:dyDescent="0.25">
      <c r="B3" s="40" t="s">
        <v>71</v>
      </c>
      <c r="C3" s="40"/>
      <c r="D3" s="40"/>
      <c r="E3" s="40"/>
      <c r="F3" s="40"/>
      <c r="G3" s="40"/>
      <c r="H3" s="40"/>
    </row>
    <row r="4" spans="2:12" s="2" customFormat="1" x14ac:dyDescent="0.25">
      <c r="B4" s="40" t="s">
        <v>105</v>
      </c>
      <c r="C4" s="40"/>
      <c r="D4" s="40"/>
      <c r="E4" s="40"/>
      <c r="F4" s="40"/>
      <c r="G4" s="40"/>
      <c r="H4" s="40"/>
    </row>
    <row r="5" spans="2:12" s="13" customFormat="1" x14ac:dyDescent="0.25">
      <c r="B5" s="46" t="s">
        <v>103</v>
      </c>
      <c r="C5" s="46"/>
      <c r="D5" s="46"/>
      <c r="E5" s="46"/>
      <c r="F5" s="46"/>
      <c r="G5" s="46"/>
      <c r="H5" s="46"/>
    </row>
    <row r="6" spans="2:12" s="2" customFormat="1" x14ac:dyDescent="0.25">
      <c r="B6" s="40" t="s">
        <v>104</v>
      </c>
      <c r="C6" s="40"/>
      <c r="D6" s="40"/>
      <c r="E6" s="40"/>
      <c r="F6" s="40"/>
      <c r="G6" s="40"/>
      <c r="H6" s="40"/>
    </row>
    <row r="7" spans="2:12" s="2" customFormat="1" x14ac:dyDescent="0.25"/>
    <row r="9" spans="2:12" x14ac:dyDescent="0.25">
      <c r="B9" s="5" t="s">
        <v>0</v>
      </c>
      <c r="C9" s="5" t="s">
        <v>1</v>
      </c>
      <c r="D9" s="5" t="s">
        <v>6</v>
      </c>
      <c r="E9" s="15" t="s">
        <v>2</v>
      </c>
      <c r="F9" s="15" t="s">
        <v>3</v>
      </c>
      <c r="G9" s="5" t="s">
        <v>9</v>
      </c>
      <c r="H9" s="5" t="s">
        <v>10</v>
      </c>
    </row>
    <row r="10" spans="2:12" x14ac:dyDescent="0.25">
      <c r="D10" s="17"/>
    </row>
    <row r="11" spans="2:12" x14ac:dyDescent="0.25">
      <c r="B11" s="24" t="s">
        <v>4</v>
      </c>
      <c r="C11" s="1" t="s">
        <v>42</v>
      </c>
      <c r="D11" s="2" t="s">
        <v>7</v>
      </c>
      <c r="E11" s="9">
        <v>450000</v>
      </c>
      <c r="F11" s="9">
        <v>450000</v>
      </c>
      <c r="G11" s="4" t="s">
        <v>60</v>
      </c>
      <c r="H11" s="4" t="s">
        <v>12</v>
      </c>
    </row>
    <row r="12" spans="2:12" x14ac:dyDescent="0.25">
      <c r="B12" s="24" t="s">
        <v>34</v>
      </c>
      <c r="C12" s="1" t="s">
        <v>32</v>
      </c>
      <c r="D12" s="4" t="s">
        <v>61</v>
      </c>
      <c r="E12" s="9">
        <v>1200000</v>
      </c>
      <c r="F12" s="9">
        <v>1200000</v>
      </c>
      <c r="G12" s="2" t="s">
        <v>33</v>
      </c>
      <c r="H12" s="4" t="s">
        <v>11</v>
      </c>
    </row>
    <row r="13" spans="2:12" s="2" customFormat="1" x14ac:dyDescent="0.25">
      <c r="B13" s="1" t="s">
        <v>36</v>
      </c>
      <c r="C13" s="1" t="s">
        <v>35</v>
      </c>
      <c r="D13" s="2" t="s">
        <v>62</v>
      </c>
      <c r="E13" s="9"/>
      <c r="F13" s="9">
        <v>0</v>
      </c>
      <c r="G13" s="4" t="s">
        <v>37</v>
      </c>
      <c r="H13" s="4" t="s">
        <v>12</v>
      </c>
    </row>
    <row r="14" spans="2:12" s="2" customFormat="1" x14ac:dyDescent="0.25">
      <c r="B14" s="2" t="s">
        <v>63</v>
      </c>
      <c r="C14" s="2" t="s">
        <v>38</v>
      </c>
      <c r="D14" s="2" t="s">
        <v>64</v>
      </c>
      <c r="E14" s="9"/>
      <c r="F14" s="9">
        <v>400000</v>
      </c>
      <c r="G14" s="2" t="s">
        <v>8</v>
      </c>
      <c r="H14" s="4" t="s">
        <v>15</v>
      </c>
    </row>
    <row r="15" spans="2:12" s="2" customFormat="1" x14ac:dyDescent="0.25">
      <c r="B15" s="24" t="s">
        <v>13</v>
      </c>
      <c r="C15" s="2" t="s">
        <v>32</v>
      </c>
      <c r="D15" s="2" t="s">
        <v>43</v>
      </c>
      <c r="E15" s="9"/>
      <c r="F15" s="9">
        <v>0</v>
      </c>
      <c r="G15" s="4" t="s">
        <v>44</v>
      </c>
      <c r="H15" s="33" t="s">
        <v>15</v>
      </c>
    </row>
    <row r="16" spans="2:12" s="2" customFormat="1" x14ac:dyDescent="0.25">
      <c r="B16" s="24" t="s">
        <v>14</v>
      </c>
      <c r="C16" s="2" t="s">
        <v>32</v>
      </c>
      <c r="D16" s="2" t="s">
        <v>43</v>
      </c>
      <c r="E16" s="9"/>
      <c r="F16" s="9">
        <v>0</v>
      </c>
      <c r="G16" s="4" t="s">
        <v>45</v>
      </c>
      <c r="H16" s="4"/>
    </row>
    <row r="17" spans="1:8" s="10" customFormat="1" x14ac:dyDescent="0.25">
      <c r="B17" s="24" t="s">
        <v>16</v>
      </c>
      <c r="C17" s="10" t="s">
        <v>47</v>
      </c>
      <c r="D17" s="10" t="s">
        <v>46</v>
      </c>
      <c r="E17" s="9">
        <v>1000</v>
      </c>
      <c r="F17" s="9">
        <v>790000</v>
      </c>
      <c r="G17" s="4" t="s">
        <v>48</v>
      </c>
      <c r="H17" s="4" t="s">
        <v>12</v>
      </c>
    </row>
    <row r="18" spans="1:8" s="11" customFormat="1" x14ac:dyDescent="0.25">
      <c r="B18" s="11" t="s">
        <v>18</v>
      </c>
      <c r="C18" s="11" t="s">
        <v>19</v>
      </c>
      <c r="D18" s="11" t="s">
        <v>133</v>
      </c>
      <c r="E18" s="9"/>
      <c r="F18" s="9">
        <v>260000</v>
      </c>
      <c r="G18" s="12" t="s">
        <v>108</v>
      </c>
      <c r="H18" s="12"/>
    </row>
    <row r="19" spans="1:8" s="11" customFormat="1" x14ac:dyDescent="0.25">
      <c r="A19" s="20"/>
      <c r="B19" s="38" t="s">
        <v>20</v>
      </c>
      <c r="C19" s="20"/>
      <c r="D19" s="11" t="s">
        <v>49</v>
      </c>
      <c r="E19" s="9"/>
      <c r="F19" s="9">
        <v>26000</v>
      </c>
      <c r="G19" s="12" t="s">
        <v>21</v>
      </c>
      <c r="H19" s="12"/>
    </row>
    <row r="20" spans="1:8" s="18" customFormat="1" x14ac:dyDescent="0.25">
      <c r="B20" s="38" t="s">
        <v>25</v>
      </c>
      <c r="C20" s="18" t="s">
        <v>32</v>
      </c>
      <c r="D20" s="34" t="s">
        <v>40</v>
      </c>
      <c r="E20" s="35">
        <v>125000000</v>
      </c>
      <c r="F20" s="29">
        <v>125000000</v>
      </c>
      <c r="G20" s="19" t="s">
        <v>41</v>
      </c>
      <c r="H20" s="19" t="s">
        <v>12</v>
      </c>
    </row>
    <row r="21" spans="1:8" s="20" customFormat="1" x14ac:dyDescent="0.25">
      <c r="B21" s="20" t="s">
        <v>28</v>
      </c>
      <c r="C21" s="20" t="s">
        <v>109</v>
      </c>
      <c r="D21" s="24" t="s">
        <v>110</v>
      </c>
      <c r="E21" s="9" t="s">
        <v>26</v>
      </c>
      <c r="F21" s="37">
        <v>3969000</v>
      </c>
      <c r="G21" s="21" t="s">
        <v>27</v>
      </c>
      <c r="H21" s="21" t="s">
        <v>12</v>
      </c>
    </row>
    <row r="22" spans="1:8" s="25" customFormat="1" x14ac:dyDescent="0.25">
      <c r="B22" s="25" t="s">
        <v>29</v>
      </c>
      <c r="C22" s="25" t="s">
        <v>67</v>
      </c>
      <c r="D22" s="34" t="s">
        <v>40</v>
      </c>
      <c r="E22" s="37" t="s">
        <v>68</v>
      </c>
      <c r="F22" s="37">
        <v>0</v>
      </c>
      <c r="G22" s="26" t="s">
        <v>66</v>
      </c>
      <c r="H22" s="26"/>
    </row>
    <row r="23" spans="1:8" s="18" customFormat="1" x14ac:dyDescent="0.25">
      <c r="B23" s="18" t="s">
        <v>23</v>
      </c>
      <c r="C23" s="18" t="s">
        <v>32</v>
      </c>
      <c r="D23" s="34" t="s">
        <v>40</v>
      </c>
      <c r="E23" s="37" t="s">
        <v>68</v>
      </c>
      <c r="F23" s="9">
        <v>0</v>
      </c>
      <c r="G23" s="19" t="s">
        <v>30</v>
      </c>
      <c r="H23" s="19"/>
    </row>
    <row r="24" spans="1:8" s="18" customFormat="1" x14ac:dyDescent="0.25">
      <c r="B24" s="18" t="s">
        <v>65</v>
      </c>
      <c r="C24" s="18" t="s">
        <v>32</v>
      </c>
      <c r="D24" s="34" t="s">
        <v>40</v>
      </c>
      <c r="E24" s="37" t="s">
        <v>68</v>
      </c>
      <c r="F24" s="9">
        <v>0</v>
      </c>
      <c r="G24" s="19" t="s">
        <v>24</v>
      </c>
      <c r="H24" s="19"/>
    </row>
    <row r="25" spans="1:8" s="27" customFormat="1" x14ac:dyDescent="0.25">
      <c r="B25" s="27" t="s">
        <v>50</v>
      </c>
      <c r="C25" s="27" t="s">
        <v>39</v>
      </c>
      <c r="D25" s="34" t="s">
        <v>40</v>
      </c>
      <c r="E25" s="37" t="s">
        <v>68</v>
      </c>
      <c r="F25" s="37">
        <v>0</v>
      </c>
      <c r="G25" s="28" t="s">
        <v>111</v>
      </c>
      <c r="H25" s="28"/>
    </row>
    <row r="26" spans="1:8" s="30" customFormat="1" x14ac:dyDescent="0.25">
      <c r="B26" s="30" t="s">
        <v>54</v>
      </c>
      <c r="C26" s="30" t="s">
        <v>112</v>
      </c>
      <c r="D26" s="34" t="s">
        <v>40</v>
      </c>
      <c r="E26" s="9" t="s">
        <v>69</v>
      </c>
      <c r="F26" s="37">
        <v>3080000</v>
      </c>
      <c r="G26" s="31" t="s">
        <v>76</v>
      </c>
      <c r="H26" s="31"/>
    </row>
    <row r="27" spans="1:8" s="30" customFormat="1" x14ac:dyDescent="0.25">
      <c r="B27" s="30" t="s">
        <v>52</v>
      </c>
      <c r="C27" s="30" t="s">
        <v>113</v>
      </c>
      <c r="D27" s="38" t="s">
        <v>82</v>
      </c>
      <c r="E27" s="9" t="s">
        <v>118</v>
      </c>
      <c r="F27" s="37">
        <v>10166504</v>
      </c>
      <c r="G27" s="31" t="s">
        <v>116</v>
      </c>
      <c r="H27" s="31" t="s">
        <v>12</v>
      </c>
    </row>
    <row r="28" spans="1:8" s="30" customFormat="1" x14ac:dyDescent="0.25">
      <c r="B28" s="30" t="s">
        <v>83</v>
      </c>
      <c r="C28" s="30" t="s">
        <v>115</v>
      </c>
      <c r="D28" s="34" t="s">
        <v>40</v>
      </c>
      <c r="E28" s="9" t="s">
        <v>114</v>
      </c>
      <c r="F28" s="37">
        <v>1466000</v>
      </c>
      <c r="G28" s="31" t="s">
        <v>84</v>
      </c>
      <c r="H28" s="31"/>
    </row>
    <row r="29" spans="1:8" s="30" customFormat="1" x14ac:dyDescent="0.25">
      <c r="B29" s="30" t="s">
        <v>53</v>
      </c>
      <c r="C29" s="30" t="s">
        <v>113</v>
      </c>
      <c r="D29" s="38" t="s">
        <v>82</v>
      </c>
      <c r="E29" s="9" t="s">
        <v>118</v>
      </c>
      <c r="F29" s="37">
        <v>10166504</v>
      </c>
      <c r="G29" s="33" t="s">
        <v>117</v>
      </c>
      <c r="H29" s="31" t="s">
        <v>12</v>
      </c>
    </row>
    <row r="30" spans="1:8" s="30" customFormat="1" x14ac:dyDescent="0.25">
      <c r="B30" s="30" t="s">
        <v>22</v>
      </c>
      <c r="C30" s="30" t="s">
        <v>72</v>
      </c>
      <c r="D30" s="30" t="s">
        <v>119</v>
      </c>
      <c r="E30" s="37">
        <v>5000</v>
      </c>
      <c r="F30" s="37">
        <v>280000</v>
      </c>
      <c r="G30" s="31" t="s">
        <v>85</v>
      </c>
      <c r="H30" s="31"/>
    </row>
    <row r="31" spans="1:8" s="30" customFormat="1" x14ac:dyDescent="0.25">
      <c r="B31" s="30" t="s">
        <v>55</v>
      </c>
      <c r="C31" s="30" t="s">
        <v>120</v>
      </c>
      <c r="D31" s="30" t="s">
        <v>88</v>
      </c>
      <c r="E31" s="37" t="s">
        <v>121</v>
      </c>
      <c r="F31" s="37">
        <v>280500</v>
      </c>
      <c r="G31" s="31" t="s">
        <v>86</v>
      </c>
      <c r="H31" s="31" t="s">
        <v>12</v>
      </c>
    </row>
    <row r="32" spans="1:8" s="30" customFormat="1" x14ac:dyDescent="0.25">
      <c r="B32" s="30" t="s">
        <v>56</v>
      </c>
      <c r="C32" s="30" t="s">
        <v>122</v>
      </c>
      <c r="D32" s="30" t="s">
        <v>89</v>
      </c>
      <c r="E32" s="37" t="s">
        <v>123</v>
      </c>
      <c r="F32" s="37">
        <v>1211760</v>
      </c>
      <c r="G32" s="31" t="s">
        <v>87</v>
      </c>
      <c r="H32" s="31" t="s">
        <v>12</v>
      </c>
    </row>
    <row r="33" spans="2:8" s="30" customFormat="1" x14ac:dyDescent="0.25">
      <c r="B33" s="30" t="s">
        <v>58</v>
      </c>
      <c r="C33" s="30" t="s">
        <v>124</v>
      </c>
      <c r="D33" s="30" t="s">
        <v>90</v>
      </c>
      <c r="E33" s="37" t="s">
        <v>126</v>
      </c>
      <c r="F33" s="37">
        <v>30000</v>
      </c>
      <c r="G33" s="33" t="s">
        <v>86</v>
      </c>
      <c r="H33" s="31"/>
    </row>
    <row r="34" spans="2:8" s="30" customFormat="1" x14ac:dyDescent="0.25">
      <c r="B34" s="30" t="s">
        <v>59</v>
      </c>
      <c r="C34" s="30" t="s">
        <v>125</v>
      </c>
      <c r="D34" s="30" t="s">
        <v>91</v>
      </c>
      <c r="E34" s="37" t="s">
        <v>127</v>
      </c>
      <c r="F34" s="37">
        <v>66150</v>
      </c>
      <c r="G34" s="31" t="s">
        <v>92</v>
      </c>
      <c r="H34" s="31"/>
    </row>
    <row r="35" spans="2:8" s="30" customFormat="1" x14ac:dyDescent="0.25">
      <c r="B35" s="30" t="s">
        <v>57</v>
      </c>
      <c r="C35" s="30" t="s">
        <v>128</v>
      </c>
      <c r="D35" s="30" t="s">
        <v>93</v>
      </c>
      <c r="E35" s="37" t="s">
        <v>129</v>
      </c>
      <c r="F35" s="37">
        <v>336000</v>
      </c>
      <c r="G35" s="31" t="s">
        <v>94</v>
      </c>
      <c r="H35" s="31" t="s">
        <v>12</v>
      </c>
    </row>
    <row r="36" spans="2:8" s="30" customFormat="1" x14ac:dyDescent="0.25">
      <c r="B36" s="30" t="s">
        <v>74</v>
      </c>
      <c r="C36" s="30" t="s">
        <v>32</v>
      </c>
      <c r="D36" s="30" t="s">
        <v>73</v>
      </c>
      <c r="E36" s="37" t="s">
        <v>95</v>
      </c>
      <c r="F36" s="9">
        <v>3500000</v>
      </c>
      <c r="G36" s="31" t="s">
        <v>80</v>
      </c>
      <c r="H36" s="31"/>
    </row>
    <row r="37" spans="2:8" s="32" customFormat="1" x14ac:dyDescent="0.25">
      <c r="B37" s="32" t="s">
        <v>75</v>
      </c>
      <c r="C37" s="32" t="s">
        <v>32</v>
      </c>
      <c r="D37" s="32" t="s">
        <v>73</v>
      </c>
      <c r="E37" s="37" t="s">
        <v>95</v>
      </c>
      <c r="F37" s="9">
        <v>1500000</v>
      </c>
      <c r="G37" s="33" t="s">
        <v>80</v>
      </c>
      <c r="H37" s="33"/>
    </row>
    <row r="38" spans="2:8" s="30" customFormat="1" x14ac:dyDescent="0.25">
      <c r="B38" s="30" t="s">
        <v>77</v>
      </c>
      <c r="C38" s="30" t="s">
        <v>78</v>
      </c>
      <c r="D38" s="30" t="s">
        <v>79</v>
      </c>
      <c r="E38" s="9" t="s">
        <v>69</v>
      </c>
      <c r="F38" s="9">
        <v>515200</v>
      </c>
      <c r="G38" s="31" t="s">
        <v>81</v>
      </c>
      <c r="H38" s="31" t="s">
        <v>12</v>
      </c>
    </row>
    <row r="39" spans="2:8" x14ac:dyDescent="0.25">
      <c r="B39" s="1" t="s">
        <v>17</v>
      </c>
      <c r="C39" s="14">
        <v>0.05</v>
      </c>
      <c r="D39" s="2" t="s">
        <v>99</v>
      </c>
      <c r="E39" s="4"/>
      <c r="F39" s="9">
        <f>SUM(F11:F38)*5/100</f>
        <v>8234680.9000000004</v>
      </c>
      <c r="G39" s="4" t="s">
        <v>97</v>
      </c>
      <c r="H39" s="4"/>
    </row>
    <row r="40" spans="2:8" ht="16.5" thickBot="1" x14ac:dyDescent="0.3">
      <c r="B40" s="6" t="s">
        <v>5</v>
      </c>
      <c r="C40" s="7" t="s">
        <v>51</v>
      </c>
      <c r="D40" s="7" t="s">
        <v>132</v>
      </c>
      <c r="E40" s="8"/>
      <c r="F40" s="16">
        <f>SUM(F11:F39)</f>
        <v>172928298.90000001</v>
      </c>
      <c r="G40" s="39" t="s">
        <v>98</v>
      </c>
      <c r="H40" s="8"/>
    </row>
    <row r="41" spans="2:8" ht="16.5" thickTop="1" x14ac:dyDescent="0.25">
      <c r="E41" s="4"/>
      <c r="F41" s="4"/>
      <c r="G41" s="4"/>
      <c r="H41" s="4"/>
    </row>
    <row r="42" spans="2:8" x14ac:dyDescent="0.25">
      <c r="B42" s="22"/>
      <c r="C42" s="23"/>
      <c r="D42" s="23"/>
      <c r="E42" s="4"/>
      <c r="F42" s="4"/>
      <c r="G42" s="43"/>
      <c r="H42" s="43"/>
    </row>
    <row r="43" spans="2:8" ht="18.75" x14ac:dyDescent="0.3">
      <c r="B43" s="40" t="s">
        <v>107</v>
      </c>
      <c r="C43" s="40"/>
      <c r="D43" s="40"/>
      <c r="F43" s="36" t="s">
        <v>130</v>
      </c>
      <c r="G43" s="43"/>
      <c r="H43" s="43"/>
    </row>
    <row r="44" spans="2:8" x14ac:dyDescent="0.25">
      <c r="B44" s="23"/>
      <c r="C44" s="23"/>
      <c r="D44" s="23"/>
      <c r="G44" s="43"/>
      <c r="H44" s="43"/>
    </row>
    <row r="45" spans="2:8" x14ac:dyDescent="0.25">
      <c r="B45" s="40" t="s">
        <v>70</v>
      </c>
      <c r="C45" s="40"/>
      <c r="D45" s="2" t="s">
        <v>106</v>
      </c>
      <c r="F45" s="1" t="s">
        <v>100</v>
      </c>
    </row>
    <row r="46" spans="2:8" x14ac:dyDescent="0.25">
      <c r="B46" s="40" t="s">
        <v>96</v>
      </c>
      <c r="C46" s="40"/>
      <c r="D46" s="2" t="s">
        <v>131</v>
      </c>
    </row>
    <row r="47" spans="2:8" x14ac:dyDescent="0.25">
      <c r="B47" s="40"/>
      <c r="C47" s="40"/>
    </row>
  </sheetData>
  <mergeCells count="12">
    <mergeCell ref="B45:C45"/>
    <mergeCell ref="B46:C46"/>
    <mergeCell ref="B47:C47"/>
    <mergeCell ref="E1:I1"/>
    <mergeCell ref="C1:D1"/>
    <mergeCell ref="B43:D43"/>
    <mergeCell ref="G42:H44"/>
    <mergeCell ref="B2:H2"/>
    <mergeCell ref="B3:H3"/>
    <mergeCell ref="B5:H5"/>
    <mergeCell ref="B6:H6"/>
    <mergeCell ref="B4:H4"/>
  </mergeCells>
  <phoneticPr fontId="6" type="noConversion"/>
  <printOptions horizontalCentered="1" verticalCentered="1" headings="1" gridLines="1"/>
  <pageMargins left="0.74803149606299213" right="0.74803149606299213" top="0.78740157480314965" bottom="0.78740157480314965" header="0" footer="0"/>
  <pageSetup paperSize="9" scale="76" orientation="portrait" horizontalDpi="4294967292" verticalDpi="4294967292" r:id="rId1"/>
  <headerFooter>
    <oddFooter>&amp;C&amp;"Calibri,Standard"&amp;K000000&amp;F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WIN 10 Pro</cp:lastModifiedBy>
  <cp:lastPrinted>2021-01-06T10:26:47Z</cp:lastPrinted>
  <dcterms:created xsi:type="dcterms:W3CDTF">2015-09-23T07:54:29Z</dcterms:created>
  <dcterms:modified xsi:type="dcterms:W3CDTF">2021-01-07T09:18:48Z</dcterms:modified>
</cp:coreProperties>
</file>